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20520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9" i="1"/>
  <c r="F40" l="1"/>
  <c r="F20" l="1"/>
  <c r="F81"/>
  <c r="F60"/>
  <c r="F59" s="1"/>
  <c r="G66"/>
  <c r="G58" s="1"/>
  <c r="H66"/>
  <c r="H58" s="1"/>
  <c r="F51" l="1"/>
  <c r="H51"/>
  <c r="G19"/>
  <c r="F19"/>
  <c r="F69"/>
  <c r="F14" l="1"/>
  <c r="G14"/>
  <c r="H14"/>
  <c r="G20" l="1"/>
  <c r="H81"/>
  <c r="G81"/>
  <c r="G54"/>
  <c r="F54"/>
  <c r="F53" s="1"/>
  <c r="G51"/>
  <c r="G48" s="1"/>
  <c r="F48"/>
  <c r="G53" l="1"/>
  <c r="G27"/>
  <c r="H27"/>
  <c r="F27"/>
  <c r="H20"/>
  <c r="H54" l="1"/>
  <c r="H69"/>
  <c r="G69"/>
  <c r="G40"/>
  <c r="H40"/>
  <c r="F67" l="1"/>
  <c r="F66" s="1"/>
  <c r="F58" s="1"/>
  <c r="H53"/>
  <c r="G18"/>
  <c r="G17" s="1"/>
  <c r="G12" s="1"/>
  <c r="H18"/>
  <c r="H17" s="1"/>
  <c r="H12" s="1"/>
  <c r="F94"/>
  <c r="G47"/>
  <c r="H48"/>
  <c r="H47" s="1"/>
  <c r="F18"/>
  <c r="F17" l="1"/>
  <c r="F12" s="1"/>
  <c r="F9"/>
  <c r="G94"/>
  <c r="H94"/>
  <c r="F47"/>
  <c r="H8" l="1"/>
  <c r="H97" s="1"/>
  <c r="G8"/>
  <c r="G97" s="1"/>
  <c r="F8" l="1"/>
  <c r="F97" s="1"/>
</calcChain>
</file>

<file path=xl/sharedStrings.xml><?xml version="1.0" encoding="utf-8"?>
<sst xmlns="http://schemas.openxmlformats.org/spreadsheetml/2006/main" count="93" uniqueCount="69">
  <si>
    <t>тыс. руб</t>
  </si>
  <si>
    <t>Наименование</t>
  </si>
  <si>
    <t>Раздел</t>
  </si>
  <si>
    <t>Подра</t>
  </si>
  <si>
    <t>здел</t>
  </si>
  <si>
    <t>Вид расх.</t>
  </si>
  <si>
    <t>КОСГУ</t>
  </si>
  <si>
    <t>год</t>
  </si>
  <si>
    <t>Общегосударственные вопросы</t>
  </si>
  <si>
    <t>Функционирование высшего должностного лица субъекта РФ и муниципального образования</t>
  </si>
  <si>
    <t>в т.ч. з/плата</t>
  </si>
  <si>
    <t xml:space="preserve">         страховые взносы</t>
  </si>
  <si>
    <t>венной власти субъектов РФ, местных администраций</t>
  </si>
  <si>
    <t>в т.ч. з/плата всего</t>
  </si>
  <si>
    <t>Муниципальных работников</t>
  </si>
  <si>
    <t>техперсонала</t>
  </si>
  <si>
    <t xml:space="preserve">          страховые взносы всего</t>
  </si>
  <si>
    <t xml:space="preserve">          прочая закупка товаров</t>
  </si>
  <si>
    <t xml:space="preserve">                                              эл.энергия</t>
  </si>
  <si>
    <t xml:space="preserve">                  газ</t>
  </si>
  <si>
    <t xml:space="preserve">         налоги, сборы, иные платежи</t>
  </si>
  <si>
    <t>Резервные фонды</t>
  </si>
  <si>
    <t xml:space="preserve">          резервные средства</t>
  </si>
  <si>
    <t>Другие общегосударственные вопросы</t>
  </si>
  <si>
    <t xml:space="preserve">                        в том числе:</t>
  </si>
  <si>
    <t>Национальная оборона</t>
  </si>
  <si>
    <t>Мобилизационная и вневойсковая подготовка</t>
  </si>
  <si>
    <t>в том числе:</t>
  </si>
  <si>
    <t>Национальная безопасность и правоохранительная деятельность</t>
  </si>
  <si>
    <t>Защита населения и территории от чрезвычайных</t>
  </si>
  <si>
    <t>ситуаций природного и техногенного характера, гражданская оборона</t>
  </si>
  <si>
    <t>Национальная Экономика</t>
  </si>
  <si>
    <t>Дорожное хозяйство</t>
  </si>
  <si>
    <t>Развитие  малого и среднего предпринимательства</t>
  </si>
  <si>
    <t>Жилищно-коммунальное хозяйство</t>
  </si>
  <si>
    <t>Жилищное хозяйсво</t>
  </si>
  <si>
    <t>Благоустройство</t>
  </si>
  <si>
    <t>Культура и кинематография</t>
  </si>
  <si>
    <t>Культура</t>
  </si>
  <si>
    <t xml:space="preserve">                                                        эл.энергия</t>
  </si>
  <si>
    <t xml:space="preserve">                          налоги, сборы, иные платежи</t>
  </si>
  <si>
    <t>Социальная политика</t>
  </si>
  <si>
    <t>Пенсионное обеспечение</t>
  </si>
  <si>
    <t>Всего расходов</t>
  </si>
  <si>
    <t>Главный бухгалтер                Калинина Г.А.</t>
  </si>
  <si>
    <t>Приобретение ГСМ</t>
  </si>
  <si>
    <t>канцтовары</t>
  </si>
  <si>
    <t>Распределение бюджетных ассигнований Никольского сельского поселения по разделам классификации</t>
  </si>
  <si>
    <t>0102</t>
  </si>
  <si>
    <t>0104</t>
  </si>
  <si>
    <t>0111</t>
  </si>
  <si>
    <t>0113</t>
  </si>
  <si>
    <t>0203</t>
  </si>
  <si>
    <t>0309</t>
  </si>
  <si>
    <t>0409</t>
  </si>
  <si>
    <t>0412</t>
  </si>
  <si>
    <t>0501</t>
  </si>
  <si>
    <t>0503</t>
  </si>
  <si>
    <t>0801</t>
  </si>
  <si>
    <r>
      <t xml:space="preserve">в том числе: </t>
    </r>
    <r>
      <rPr>
        <i/>
        <sz val="12"/>
        <color theme="1"/>
        <rFont val="Times New Roman"/>
        <family val="1"/>
        <charset val="204"/>
      </rPr>
      <t>связь</t>
    </r>
  </si>
  <si>
    <r>
      <t xml:space="preserve">         </t>
    </r>
    <r>
      <rPr>
        <b/>
        <sz val="12"/>
        <color theme="1"/>
        <rFont val="Times New Roman"/>
        <family val="1"/>
        <charset val="204"/>
      </rPr>
      <t>страховые взносы</t>
    </r>
  </si>
  <si>
    <t>0107</t>
  </si>
  <si>
    <t xml:space="preserve">Обеспечение проведения выборов и референдумов </t>
  </si>
  <si>
    <t>По наказам избират.</t>
  </si>
  <si>
    <t>Физическая культура и спорт</t>
  </si>
  <si>
    <t xml:space="preserve">Функционирование Правительства РФ, высших исполнительных органов государственной власти </t>
  </si>
  <si>
    <t>расходов бюджета на 2023-2025 г</t>
  </si>
  <si>
    <t>2023 год</t>
  </si>
  <si>
    <t>2024год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</si>
</sst>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/>
    <xf numFmtId="0" fontId="0" fillId="0" borderId="0" xfId="0" applyAlignment="1"/>
    <xf numFmtId="0" fontId="2" fillId="0" borderId="3" xfId="0" applyFont="1" applyBorder="1" applyAlignment="1">
      <alignment horizontal="center" vertical="top" wrapText="1"/>
    </xf>
    <xf numFmtId="0" fontId="1" fillId="0" borderId="0" xfId="0" applyFont="1" applyAlignment="1"/>
    <xf numFmtId="164" fontId="0" fillId="0" borderId="0" xfId="0" applyNumberFormat="1"/>
    <xf numFmtId="0" fontId="0" fillId="0" borderId="0" xfId="0" applyAlignment="1">
      <alignment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" fillId="0" borderId="7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64" fontId="2" fillId="0" borderId="9" xfId="0" applyNumberFormat="1" applyFont="1" applyBorder="1" applyAlignment="1">
      <alignment vertical="top" wrapText="1"/>
    </xf>
    <xf numFmtId="164" fontId="2" fillId="0" borderId="10" xfId="0" applyNumberFormat="1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0"/>
  <sheetViews>
    <sheetView tabSelected="1" topLeftCell="A47" zoomScaleNormal="100" workbookViewId="0">
      <selection activeCell="E54" sqref="E54:E55"/>
    </sheetView>
  </sheetViews>
  <sheetFormatPr defaultRowHeight="15"/>
  <cols>
    <col min="1" max="1" width="39.140625" customWidth="1"/>
    <col min="6" max="6" width="9.140625" customWidth="1"/>
    <col min="8" max="8" width="9.140625" customWidth="1"/>
  </cols>
  <sheetData>
    <row r="1" spans="1:17" ht="34.5" customHeight="1">
      <c r="D1" s="5"/>
      <c r="E1" s="5"/>
      <c r="F1" s="5"/>
      <c r="G1" s="5"/>
      <c r="H1" s="5"/>
      <c r="I1" s="5"/>
      <c r="J1" s="38"/>
      <c r="K1" s="38"/>
      <c r="L1" s="38"/>
      <c r="M1" s="38"/>
      <c r="N1" s="38"/>
      <c r="O1" s="38"/>
      <c r="P1" s="38"/>
      <c r="Q1" s="38"/>
    </row>
    <row r="2" spans="1:17" ht="26.25" customHeight="1">
      <c r="A2" s="4" t="s">
        <v>47</v>
      </c>
      <c r="B2" s="5"/>
      <c r="C2" s="5"/>
      <c r="D2" s="5"/>
      <c r="E2" s="5"/>
      <c r="F2" s="5"/>
      <c r="G2" s="5"/>
      <c r="H2" s="5"/>
      <c r="J2" s="9"/>
      <c r="K2" s="9"/>
      <c r="L2" s="9"/>
      <c r="M2" s="9"/>
      <c r="N2" s="9"/>
    </row>
    <row r="3" spans="1:17" ht="15.75">
      <c r="A3" s="2"/>
      <c r="B3" s="42" t="s">
        <v>66</v>
      </c>
      <c r="C3" s="42"/>
      <c r="D3" s="42"/>
      <c r="E3" s="42"/>
      <c r="F3" s="42"/>
      <c r="G3" s="42"/>
      <c r="H3" s="42"/>
      <c r="J3" s="9"/>
      <c r="K3" s="9"/>
      <c r="L3" s="9"/>
      <c r="M3" s="9"/>
      <c r="N3" s="9"/>
    </row>
    <row r="4" spans="1:17" ht="16.5" thickBot="1">
      <c r="A4" s="1"/>
      <c r="B4" s="3" t="s">
        <v>0</v>
      </c>
      <c r="C4" s="1"/>
    </row>
    <row r="5" spans="1:17" ht="15.75">
      <c r="A5" s="39" t="s">
        <v>1</v>
      </c>
      <c r="B5" s="39" t="s">
        <v>2</v>
      </c>
      <c r="C5" s="10" t="s">
        <v>3</v>
      </c>
      <c r="D5" s="39" t="s">
        <v>5</v>
      </c>
      <c r="E5" s="39" t="s">
        <v>6</v>
      </c>
      <c r="F5" s="39" t="s">
        <v>67</v>
      </c>
      <c r="G5" s="39" t="s">
        <v>68</v>
      </c>
      <c r="H5" s="10">
        <v>2025</v>
      </c>
    </row>
    <row r="6" spans="1:17" ht="15.75">
      <c r="A6" s="40"/>
      <c r="B6" s="40"/>
      <c r="C6" s="11" t="s">
        <v>4</v>
      </c>
      <c r="D6" s="40"/>
      <c r="E6" s="40"/>
      <c r="F6" s="40"/>
      <c r="G6" s="40"/>
      <c r="H6" s="11" t="s">
        <v>7</v>
      </c>
    </row>
    <row r="7" spans="1:17" ht="16.5" thickBot="1">
      <c r="A7" s="41"/>
      <c r="B7" s="41"/>
      <c r="C7" s="12"/>
      <c r="D7" s="41"/>
      <c r="E7" s="41"/>
      <c r="F7" s="41"/>
      <c r="G7" s="41"/>
      <c r="H7" s="13"/>
    </row>
    <row r="8" spans="1:17" ht="16.5" thickBot="1">
      <c r="A8" s="6" t="s">
        <v>8</v>
      </c>
      <c r="B8" s="14">
        <v>100</v>
      </c>
      <c r="C8" s="14"/>
      <c r="D8" s="14"/>
      <c r="E8" s="14"/>
      <c r="F8" s="15">
        <f>F9+F12+F40+F37</f>
        <v>3015.6579999999999</v>
      </c>
      <c r="G8" s="15">
        <f>G9+G12+G40</f>
        <v>2993.2579999999998</v>
      </c>
      <c r="H8" s="15">
        <f>H9+H12+H40</f>
        <v>2993.2579999999998</v>
      </c>
    </row>
    <row r="9" spans="1:17" ht="48" thickBot="1">
      <c r="A9" s="6" t="s">
        <v>9</v>
      </c>
      <c r="B9" s="14">
        <v>100</v>
      </c>
      <c r="C9" s="16" t="s">
        <v>48</v>
      </c>
      <c r="D9" s="13"/>
      <c r="E9" s="13"/>
      <c r="F9" s="17">
        <f>F10+F11</f>
        <v>1060</v>
      </c>
      <c r="G9" s="17">
        <v>1060</v>
      </c>
      <c r="H9" s="17">
        <v>1060</v>
      </c>
    </row>
    <row r="10" spans="1:17" ht="16.5" thickBot="1">
      <c r="A10" s="18" t="s">
        <v>10</v>
      </c>
      <c r="B10" s="13"/>
      <c r="C10" s="13"/>
      <c r="D10" s="13">
        <v>121</v>
      </c>
      <c r="E10" s="13">
        <v>211</v>
      </c>
      <c r="F10" s="13">
        <v>814</v>
      </c>
      <c r="G10" s="13">
        <v>814</v>
      </c>
      <c r="H10" s="13">
        <v>814</v>
      </c>
    </row>
    <row r="11" spans="1:17" ht="15.75">
      <c r="A11" s="34" t="s">
        <v>11</v>
      </c>
      <c r="B11" s="11"/>
      <c r="C11" s="11"/>
      <c r="D11" s="11">
        <v>129</v>
      </c>
      <c r="E11" s="11">
        <v>213</v>
      </c>
      <c r="F11" s="35">
        <v>246</v>
      </c>
      <c r="G11" s="35">
        <v>246</v>
      </c>
      <c r="H11" s="35">
        <v>246</v>
      </c>
    </row>
    <row r="12" spans="1:17" ht="50.25" customHeight="1">
      <c r="A12" s="20" t="s">
        <v>65</v>
      </c>
      <c r="B12" s="29"/>
      <c r="C12" s="21" t="s">
        <v>49</v>
      </c>
      <c r="D12" s="45"/>
      <c r="E12" s="45"/>
      <c r="F12" s="43">
        <f>F14+F17+F20+F27+F36+F37-F37</f>
        <v>1919.258</v>
      </c>
      <c r="G12" s="43">
        <f>G14+G17+G20+G27+G36+G37-G37</f>
        <v>1933.258</v>
      </c>
      <c r="H12" s="43">
        <f>H14+H17+H20+H27+H36+H37-H37</f>
        <v>1933.258</v>
      </c>
      <c r="K12" s="8"/>
    </row>
    <row r="13" spans="1:17" ht="17.25" hidden="1" customHeight="1">
      <c r="A13" s="29" t="s">
        <v>12</v>
      </c>
      <c r="B13" s="29">
        <v>100</v>
      </c>
      <c r="C13" s="29">
        <v>104</v>
      </c>
      <c r="D13" s="46"/>
      <c r="E13" s="46"/>
      <c r="F13" s="44"/>
      <c r="G13" s="44"/>
      <c r="H13" s="44"/>
    </row>
    <row r="14" spans="1:17" ht="18.75" customHeight="1" thickBot="1">
      <c r="A14" s="36" t="s">
        <v>13</v>
      </c>
      <c r="B14" s="29">
        <v>100</v>
      </c>
      <c r="C14" s="21" t="s">
        <v>49</v>
      </c>
      <c r="D14" s="20">
        <v>121</v>
      </c>
      <c r="E14" s="20">
        <v>211</v>
      </c>
      <c r="F14" s="20">
        <f>F15+F16</f>
        <v>1279</v>
      </c>
      <c r="G14" s="20">
        <f t="shared" ref="G14:H14" si="0">G15+G16</f>
        <v>1279</v>
      </c>
      <c r="H14" s="20">
        <f t="shared" si="0"/>
        <v>1279</v>
      </c>
    </row>
    <row r="15" spans="1:17" ht="16.5" thickBot="1">
      <c r="A15" s="19" t="s">
        <v>14</v>
      </c>
      <c r="B15" s="13"/>
      <c r="C15" s="13"/>
      <c r="D15" s="13"/>
      <c r="E15" s="13"/>
      <c r="F15" s="13">
        <v>489</v>
      </c>
      <c r="G15" s="13">
        <v>489</v>
      </c>
      <c r="H15" s="13">
        <v>489</v>
      </c>
    </row>
    <row r="16" spans="1:17" ht="16.5" thickBot="1">
      <c r="A16" s="19" t="s">
        <v>15</v>
      </c>
      <c r="B16" s="13"/>
      <c r="C16" s="13"/>
      <c r="D16" s="13"/>
      <c r="E16" s="13"/>
      <c r="F16" s="13">
        <v>790</v>
      </c>
      <c r="G16" s="13">
        <v>790</v>
      </c>
      <c r="H16" s="13">
        <v>790</v>
      </c>
    </row>
    <row r="17" spans="1:8" ht="16.5" thickBot="1">
      <c r="A17" s="6" t="s">
        <v>16</v>
      </c>
      <c r="B17" s="13"/>
      <c r="C17" s="13"/>
      <c r="D17" s="13">
        <v>129</v>
      </c>
      <c r="E17" s="13">
        <v>213</v>
      </c>
      <c r="F17" s="17">
        <f>F18+F19</f>
        <v>386.25799999999998</v>
      </c>
      <c r="G17" s="17">
        <f>G18+G19</f>
        <v>386.25799999999998</v>
      </c>
      <c r="H17" s="17">
        <f>H18+H19</f>
        <v>386.25799999999998</v>
      </c>
    </row>
    <row r="18" spans="1:8" ht="16.5" thickBot="1">
      <c r="A18" s="19" t="s">
        <v>14</v>
      </c>
      <c r="B18" s="13"/>
      <c r="C18" s="13"/>
      <c r="D18" s="13"/>
      <c r="E18" s="13"/>
      <c r="F18" s="17">
        <f>F15*30.2%</f>
        <v>147.678</v>
      </c>
      <c r="G18" s="17">
        <f t="shared" ref="G18:H19" si="1">G15*30.2%</f>
        <v>147.678</v>
      </c>
      <c r="H18" s="17">
        <f t="shared" si="1"/>
        <v>147.678</v>
      </c>
    </row>
    <row r="19" spans="1:8" ht="16.5" thickBot="1">
      <c r="A19" s="28" t="s">
        <v>15</v>
      </c>
      <c r="B19" s="11"/>
      <c r="C19" s="11"/>
      <c r="D19" s="11"/>
      <c r="E19" s="13"/>
      <c r="F19" s="17">
        <f>F16*30.2%</f>
        <v>238.57999999999998</v>
      </c>
      <c r="G19" s="17">
        <f t="shared" si="1"/>
        <v>238.57999999999998</v>
      </c>
      <c r="H19" s="17">
        <f t="shared" si="1"/>
        <v>238.57999999999998</v>
      </c>
    </row>
    <row r="20" spans="1:8" ht="16.5" thickBot="1">
      <c r="A20" s="29" t="s">
        <v>17</v>
      </c>
      <c r="B20" s="20"/>
      <c r="C20" s="21" t="s">
        <v>49</v>
      </c>
      <c r="D20" s="20">
        <v>244</v>
      </c>
      <c r="E20" s="13"/>
      <c r="F20" s="13">
        <f>F21+F22+F23+F24+F25+J24</f>
        <v>179</v>
      </c>
      <c r="G20" s="13">
        <f>G21+G22+G23+G24+G25</f>
        <v>191</v>
      </c>
      <c r="H20" s="13">
        <f>H21+H22+H23+H24+H25</f>
        <v>191</v>
      </c>
    </row>
    <row r="21" spans="1:8" ht="16.5" thickBot="1">
      <c r="A21" s="29" t="s">
        <v>59</v>
      </c>
      <c r="B21" s="20"/>
      <c r="C21" s="20"/>
      <c r="D21" s="20"/>
      <c r="E21" s="13">
        <v>221</v>
      </c>
      <c r="F21" s="13">
        <v>49</v>
      </c>
      <c r="G21" s="13">
        <v>50</v>
      </c>
      <c r="H21" s="13">
        <v>50</v>
      </c>
    </row>
    <row r="22" spans="1:8" ht="16.5" thickBot="1">
      <c r="A22" s="32"/>
      <c r="B22" s="13"/>
      <c r="C22" s="13"/>
      <c r="D22" s="13"/>
      <c r="E22" s="13">
        <v>225</v>
      </c>
      <c r="F22" s="13">
        <v>26</v>
      </c>
      <c r="G22" s="13">
        <v>30</v>
      </c>
      <c r="H22" s="13">
        <v>30</v>
      </c>
    </row>
    <row r="23" spans="1:8" ht="16.5" thickBot="1">
      <c r="A23" s="32"/>
      <c r="B23" s="13"/>
      <c r="C23" s="13"/>
      <c r="D23" s="13"/>
      <c r="E23" s="13">
        <v>226</v>
      </c>
      <c r="F23" s="13">
        <v>80</v>
      </c>
      <c r="G23" s="13">
        <v>85</v>
      </c>
      <c r="H23" s="13">
        <v>85</v>
      </c>
    </row>
    <row r="24" spans="1:8" ht="16.5" thickBot="1">
      <c r="A24" s="32" t="s">
        <v>45</v>
      </c>
      <c r="B24" s="13"/>
      <c r="C24" s="13"/>
      <c r="D24" s="13"/>
      <c r="E24" s="13">
        <v>340</v>
      </c>
      <c r="F24" s="13">
        <v>0</v>
      </c>
      <c r="G24" s="13">
        <v>0</v>
      </c>
      <c r="H24" s="13">
        <v>0</v>
      </c>
    </row>
    <row r="25" spans="1:8" ht="16.5" thickBot="1">
      <c r="A25" s="32" t="s">
        <v>46</v>
      </c>
      <c r="B25" s="13"/>
      <c r="C25" s="13"/>
      <c r="D25" s="13"/>
      <c r="E25" s="13">
        <v>340</v>
      </c>
      <c r="F25" s="13">
        <v>24</v>
      </c>
      <c r="G25" s="13">
        <v>26</v>
      </c>
      <c r="H25" s="13">
        <v>26</v>
      </c>
    </row>
    <row r="26" spans="1:8" ht="16.5" thickBot="1">
      <c r="A26" s="32"/>
      <c r="B26" s="13"/>
      <c r="C26" s="33"/>
      <c r="D26" s="33"/>
      <c r="E26" s="13"/>
      <c r="F26" s="13"/>
      <c r="G26" s="13"/>
      <c r="H26" s="13"/>
    </row>
    <row r="27" spans="1:8" ht="16.5" thickBot="1">
      <c r="A27" s="19"/>
      <c r="B27" s="13"/>
      <c r="C27" s="21" t="s">
        <v>49</v>
      </c>
      <c r="D27" s="20">
        <v>247</v>
      </c>
      <c r="E27" s="14">
        <v>223</v>
      </c>
      <c r="F27" s="13">
        <f>F28+F30</f>
        <v>63</v>
      </c>
      <c r="G27" s="13">
        <f t="shared" ref="G27:H27" si="2">G28+G30</f>
        <v>65</v>
      </c>
      <c r="H27" s="13">
        <f t="shared" si="2"/>
        <v>65</v>
      </c>
    </row>
    <row r="28" spans="1:8" ht="32.25" thickBot="1">
      <c r="A28" s="19" t="s">
        <v>18</v>
      </c>
      <c r="B28" s="13"/>
      <c r="C28" s="13"/>
      <c r="D28" s="13"/>
      <c r="E28" s="14">
        <v>223</v>
      </c>
      <c r="F28" s="13">
        <v>20</v>
      </c>
      <c r="G28" s="13">
        <v>20</v>
      </c>
      <c r="H28" s="13">
        <v>20</v>
      </c>
    </row>
    <row r="29" spans="1:8" ht="16.5" thickBot="1">
      <c r="A29" s="19"/>
      <c r="B29" s="13"/>
      <c r="C29" s="13"/>
      <c r="D29" s="13"/>
      <c r="E29" s="13"/>
      <c r="F29" s="13"/>
      <c r="G29" s="13"/>
      <c r="H29" s="13"/>
    </row>
    <row r="30" spans="1:8" ht="16.5" thickBot="1">
      <c r="A30" s="19" t="s">
        <v>19</v>
      </c>
      <c r="B30" s="13"/>
      <c r="C30" s="13"/>
      <c r="D30" s="13"/>
      <c r="E30" s="13">
        <v>223</v>
      </c>
      <c r="F30" s="13">
        <v>43</v>
      </c>
      <c r="G30" s="13">
        <v>45</v>
      </c>
      <c r="H30" s="13">
        <v>45</v>
      </c>
    </row>
    <row r="31" spans="1:8" ht="16.5" thickBot="1">
      <c r="A31" s="18"/>
      <c r="B31" s="13"/>
      <c r="C31" s="13"/>
      <c r="D31" s="13"/>
      <c r="E31" s="13"/>
      <c r="F31" s="13"/>
      <c r="G31" s="13"/>
      <c r="H31" s="13"/>
    </row>
    <row r="32" spans="1:8" ht="16.5" thickBot="1">
      <c r="A32" s="18"/>
      <c r="B32" s="13"/>
      <c r="C32" s="13"/>
      <c r="D32" s="13"/>
      <c r="E32" s="13"/>
      <c r="F32" s="13"/>
      <c r="G32" s="13"/>
      <c r="H32" s="13"/>
    </row>
    <row r="33" spans="1:8" ht="16.5" thickBot="1">
      <c r="A33" s="18"/>
      <c r="B33" s="13"/>
      <c r="C33" s="13"/>
      <c r="D33" s="13"/>
      <c r="E33" s="13"/>
      <c r="F33" s="13"/>
      <c r="G33" s="13"/>
      <c r="H33" s="13"/>
    </row>
    <row r="34" spans="1:8" ht="16.5" thickBot="1">
      <c r="A34" s="18"/>
      <c r="B34" s="13"/>
      <c r="C34" s="13"/>
      <c r="D34" s="13"/>
      <c r="E34" s="13"/>
      <c r="F34" s="13"/>
      <c r="G34" s="13"/>
      <c r="H34" s="13"/>
    </row>
    <row r="35" spans="1:8" ht="16.5" thickBot="1">
      <c r="A35" s="18"/>
      <c r="B35" s="13"/>
      <c r="C35" s="13"/>
      <c r="D35" s="13"/>
      <c r="E35" s="13"/>
      <c r="F35" s="13"/>
      <c r="G35" s="13"/>
      <c r="H35" s="13"/>
    </row>
    <row r="36" spans="1:8" ht="32.25" thickBot="1">
      <c r="A36" s="18" t="s">
        <v>20</v>
      </c>
      <c r="B36" s="13"/>
      <c r="C36" s="13"/>
      <c r="D36" s="13">
        <v>850</v>
      </c>
      <c r="E36" s="13">
        <v>290</v>
      </c>
      <c r="F36" s="13">
        <v>12</v>
      </c>
      <c r="G36" s="13">
        <v>12</v>
      </c>
      <c r="H36" s="13">
        <v>12</v>
      </c>
    </row>
    <row r="37" spans="1:8" ht="32.25" thickBot="1">
      <c r="A37" s="27" t="s">
        <v>62</v>
      </c>
      <c r="B37" s="13">
        <v>100</v>
      </c>
      <c r="C37" s="22" t="s">
        <v>61</v>
      </c>
      <c r="D37" s="13">
        <v>244</v>
      </c>
      <c r="E37" s="13">
        <v>226</v>
      </c>
      <c r="F37" s="13">
        <v>0</v>
      </c>
      <c r="G37" s="13">
        <v>0</v>
      </c>
      <c r="H37" s="13">
        <v>0</v>
      </c>
    </row>
    <row r="38" spans="1:8" ht="16.5" thickBot="1">
      <c r="A38" s="6" t="s">
        <v>21</v>
      </c>
      <c r="B38" s="13">
        <v>100</v>
      </c>
      <c r="C38" s="22" t="s">
        <v>50</v>
      </c>
      <c r="D38" s="13"/>
      <c r="E38" s="13"/>
      <c r="F38" s="13"/>
      <c r="G38" s="13"/>
      <c r="H38" s="13"/>
    </row>
    <row r="39" spans="1:8" ht="16.5" thickBot="1">
      <c r="A39" s="18" t="s">
        <v>22</v>
      </c>
      <c r="B39" s="13"/>
      <c r="C39" s="22"/>
      <c r="D39" s="13">
        <v>870</v>
      </c>
      <c r="E39" s="13">
        <v>290</v>
      </c>
      <c r="F39" s="13"/>
      <c r="G39" s="13"/>
      <c r="H39" s="13"/>
    </row>
    <row r="40" spans="1:8" ht="32.25" thickBot="1">
      <c r="A40" s="6" t="s">
        <v>23</v>
      </c>
      <c r="B40" s="14">
        <v>100</v>
      </c>
      <c r="C40" s="16" t="s">
        <v>51</v>
      </c>
      <c r="D40" s="14"/>
      <c r="E40" s="14"/>
      <c r="F40" s="14">
        <f>F46</f>
        <v>36.4</v>
      </c>
      <c r="G40" s="14">
        <f t="shared" ref="G40:H40" si="3">G43+G45</f>
        <v>0</v>
      </c>
      <c r="H40" s="14">
        <f t="shared" si="3"/>
        <v>0</v>
      </c>
    </row>
    <row r="41" spans="1:8" ht="16.5" thickBot="1">
      <c r="A41" s="18" t="s">
        <v>17</v>
      </c>
      <c r="B41" s="13"/>
      <c r="C41" s="22"/>
      <c r="D41" s="13">
        <v>244</v>
      </c>
      <c r="E41" s="13"/>
      <c r="F41" s="13"/>
      <c r="G41" s="13"/>
      <c r="H41" s="13"/>
    </row>
    <row r="42" spans="1:8" ht="16.5" thickBot="1">
      <c r="A42" s="18" t="s">
        <v>24</v>
      </c>
      <c r="B42" s="13"/>
      <c r="C42" s="22"/>
      <c r="D42" s="13"/>
      <c r="E42" s="13">
        <v>225</v>
      </c>
      <c r="F42" s="13"/>
      <c r="G42" s="13"/>
      <c r="H42" s="13"/>
    </row>
    <row r="43" spans="1:8" ht="16.5" thickBot="1">
      <c r="A43" s="18"/>
      <c r="B43" s="13"/>
      <c r="C43" s="22"/>
      <c r="D43" s="13"/>
      <c r="E43" s="13">
        <v>226</v>
      </c>
      <c r="F43" s="13">
        <v>0</v>
      </c>
      <c r="G43" s="13">
        <v>0</v>
      </c>
      <c r="H43" s="13">
        <v>0</v>
      </c>
    </row>
    <row r="44" spans="1:8" ht="16.5" thickBot="1">
      <c r="A44" s="18"/>
      <c r="B44" s="13"/>
      <c r="C44" s="22"/>
      <c r="D44" s="13"/>
      <c r="E44" s="13">
        <v>290</v>
      </c>
      <c r="F44" s="13"/>
      <c r="G44" s="13"/>
      <c r="H44" s="13"/>
    </row>
    <row r="45" spans="1:8" ht="16.5" thickBot="1">
      <c r="A45" s="18"/>
      <c r="B45" s="13"/>
      <c r="C45" s="22"/>
      <c r="D45" s="13"/>
      <c r="E45" s="13">
        <v>340</v>
      </c>
      <c r="F45" s="13">
        <v>0</v>
      </c>
      <c r="G45" s="13">
        <v>0</v>
      </c>
      <c r="H45" s="13">
        <v>0</v>
      </c>
    </row>
    <row r="46" spans="1:8" ht="16.5" thickBot="1">
      <c r="A46" s="18"/>
      <c r="B46" s="13"/>
      <c r="C46" s="22"/>
      <c r="D46" s="13">
        <v>831</v>
      </c>
      <c r="E46" s="13">
        <v>297</v>
      </c>
      <c r="F46" s="13">
        <v>36.4</v>
      </c>
      <c r="G46" s="13"/>
      <c r="H46" s="13"/>
    </row>
    <row r="47" spans="1:8" ht="16.5" thickBot="1">
      <c r="A47" s="6" t="s">
        <v>25</v>
      </c>
      <c r="B47" s="14">
        <v>200</v>
      </c>
      <c r="C47" s="16"/>
      <c r="D47" s="14"/>
      <c r="E47" s="14"/>
      <c r="F47" s="14">
        <f>F48</f>
        <v>136.20000000000002</v>
      </c>
      <c r="G47" s="14">
        <f t="shared" ref="G47:H47" si="4">G48</f>
        <v>140.89999999999998</v>
      </c>
      <c r="H47" s="14">
        <f t="shared" si="4"/>
        <v>140.89999999999998</v>
      </c>
    </row>
    <row r="48" spans="1:8" ht="32.25" thickBot="1">
      <c r="A48" s="18" t="s">
        <v>26</v>
      </c>
      <c r="B48" s="14">
        <v>200</v>
      </c>
      <c r="C48" s="16" t="s">
        <v>52</v>
      </c>
      <c r="D48" s="13"/>
      <c r="E48" s="13"/>
      <c r="F48" s="13">
        <f t="shared" ref="F48:G48" si="5">F49+F50+F51</f>
        <v>136.20000000000002</v>
      </c>
      <c r="G48" s="13">
        <f t="shared" si="5"/>
        <v>140.89999999999998</v>
      </c>
      <c r="H48" s="13">
        <f t="shared" ref="H48" si="6">H49+H50+H51</f>
        <v>140.89999999999998</v>
      </c>
    </row>
    <row r="49" spans="1:8" ht="16.5" thickBot="1">
      <c r="A49" s="18" t="s">
        <v>10</v>
      </c>
      <c r="B49" s="13"/>
      <c r="C49" s="22"/>
      <c r="D49" s="13">
        <v>121</v>
      </c>
      <c r="E49" s="13"/>
      <c r="F49" s="13">
        <v>103.5</v>
      </c>
      <c r="G49" s="13">
        <v>107.1</v>
      </c>
      <c r="H49" s="13">
        <v>107.1</v>
      </c>
    </row>
    <row r="50" spans="1:8" ht="16.5" thickBot="1">
      <c r="A50" s="18" t="s">
        <v>11</v>
      </c>
      <c r="B50" s="13"/>
      <c r="C50" s="22"/>
      <c r="D50" s="13">
        <v>129</v>
      </c>
      <c r="E50" s="13"/>
      <c r="F50" s="13">
        <v>31.3</v>
      </c>
      <c r="G50" s="13">
        <v>32.299999999999997</v>
      </c>
      <c r="H50" s="13">
        <v>32.299999999999997</v>
      </c>
    </row>
    <row r="51" spans="1:8" ht="16.5" thickBot="1">
      <c r="A51" s="18" t="s">
        <v>17</v>
      </c>
      <c r="B51" s="13"/>
      <c r="C51" s="22"/>
      <c r="D51" s="13">
        <v>244</v>
      </c>
      <c r="E51" s="13"/>
      <c r="F51" s="13">
        <f>F52</f>
        <v>1.4</v>
      </c>
      <c r="G51" s="13">
        <f t="shared" ref="G51:H51" si="7">G52</f>
        <v>1.5</v>
      </c>
      <c r="H51" s="13">
        <f t="shared" si="7"/>
        <v>1.5</v>
      </c>
    </row>
    <row r="52" spans="1:8" ht="16.5" thickBot="1">
      <c r="A52" s="18" t="s">
        <v>27</v>
      </c>
      <c r="B52" s="13"/>
      <c r="C52" s="22"/>
      <c r="D52" s="13"/>
      <c r="E52" s="13">
        <v>340</v>
      </c>
      <c r="F52" s="13">
        <v>1.4</v>
      </c>
      <c r="G52" s="13">
        <v>1.5</v>
      </c>
      <c r="H52" s="13">
        <v>1.5</v>
      </c>
    </row>
    <row r="53" spans="1:8" ht="48.75" customHeight="1" thickBot="1">
      <c r="A53" s="6" t="s">
        <v>28</v>
      </c>
      <c r="B53" s="14">
        <v>300</v>
      </c>
      <c r="C53" s="16" t="s">
        <v>53</v>
      </c>
      <c r="D53" s="13"/>
      <c r="E53" s="13"/>
      <c r="F53" s="14">
        <f t="shared" ref="F53:H53" si="8">F54</f>
        <v>0.8</v>
      </c>
      <c r="G53" s="14">
        <f t="shared" si="8"/>
        <v>0.8</v>
      </c>
      <c r="H53" s="14">
        <f t="shared" si="8"/>
        <v>0.8</v>
      </c>
    </row>
    <row r="54" spans="1:8" ht="31.5">
      <c r="A54" s="23" t="s">
        <v>29</v>
      </c>
      <c r="B54" s="11"/>
      <c r="C54" s="24"/>
      <c r="D54" s="39"/>
      <c r="E54" s="39"/>
      <c r="F54" s="31">
        <f>F57</f>
        <v>0.8</v>
      </c>
      <c r="G54" s="39">
        <f>G57</f>
        <v>0.8</v>
      </c>
      <c r="H54" s="39">
        <f>H57</f>
        <v>0.8</v>
      </c>
    </row>
    <row r="55" spans="1:8" ht="32.25" customHeight="1" thickBot="1">
      <c r="A55" s="18" t="s">
        <v>30</v>
      </c>
      <c r="B55" s="14">
        <v>300</v>
      </c>
      <c r="C55" s="16" t="s">
        <v>53</v>
      </c>
      <c r="D55" s="41"/>
      <c r="E55" s="41"/>
      <c r="F55" s="32"/>
      <c r="G55" s="41"/>
      <c r="H55" s="41"/>
    </row>
    <row r="56" spans="1:8" ht="16.5" thickBot="1">
      <c r="A56" s="18" t="s">
        <v>17</v>
      </c>
      <c r="B56" s="13"/>
      <c r="C56" s="22"/>
      <c r="D56" s="13">
        <v>244</v>
      </c>
      <c r="E56" s="13"/>
      <c r="F56" s="13"/>
      <c r="G56" s="13"/>
      <c r="H56" s="13"/>
    </row>
    <row r="57" spans="1:8" ht="16.5" thickBot="1">
      <c r="A57" s="18" t="s">
        <v>27</v>
      </c>
      <c r="B57" s="13"/>
      <c r="C57" s="22"/>
      <c r="D57" s="13"/>
      <c r="E57" s="13">
        <v>340</v>
      </c>
      <c r="F57" s="13">
        <v>0.8</v>
      </c>
      <c r="G57" s="13">
        <v>0.8</v>
      </c>
      <c r="H57" s="13">
        <v>0.8</v>
      </c>
    </row>
    <row r="58" spans="1:8" ht="16.5" thickBot="1">
      <c r="A58" s="6" t="s">
        <v>31</v>
      </c>
      <c r="B58" s="13">
        <v>400</v>
      </c>
      <c r="C58" s="22"/>
      <c r="D58" s="13"/>
      <c r="E58" s="13"/>
      <c r="F58" s="13">
        <f>F66+F59</f>
        <v>129</v>
      </c>
      <c r="G58" s="13">
        <f>G66</f>
        <v>0</v>
      </c>
      <c r="H58" s="13">
        <f>H66</f>
        <v>0</v>
      </c>
    </row>
    <row r="59" spans="1:8" ht="16.5" thickBot="1">
      <c r="A59" s="37" t="s">
        <v>32</v>
      </c>
      <c r="B59" s="14">
        <v>400</v>
      </c>
      <c r="C59" s="16" t="s">
        <v>54</v>
      </c>
      <c r="D59" s="13"/>
      <c r="E59" s="13"/>
      <c r="F59" s="14">
        <f>F60+F63+F65</f>
        <v>129</v>
      </c>
      <c r="G59" s="13"/>
      <c r="H59" s="13"/>
    </row>
    <row r="60" spans="1:8" ht="16.5" thickBot="1">
      <c r="A60" s="37" t="s">
        <v>17</v>
      </c>
      <c r="B60" s="13"/>
      <c r="C60" s="22"/>
      <c r="D60" s="13">
        <v>244</v>
      </c>
      <c r="E60" s="13"/>
      <c r="F60" s="13">
        <f>F61+F63+F64</f>
        <v>0</v>
      </c>
      <c r="G60" s="13"/>
      <c r="H60" s="13"/>
    </row>
    <row r="61" spans="1:8" ht="16.5" thickBot="1">
      <c r="A61" s="37" t="s">
        <v>27</v>
      </c>
      <c r="B61" s="13"/>
      <c r="C61" s="22"/>
      <c r="D61" s="13"/>
      <c r="E61" s="13">
        <v>225</v>
      </c>
      <c r="F61" s="13">
        <v>0</v>
      </c>
      <c r="G61" s="13"/>
      <c r="H61" s="13"/>
    </row>
    <row r="62" spans="1:8" ht="16.5" thickBot="1">
      <c r="A62" s="37"/>
      <c r="B62" s="13"/>
      <c r="C62" s="22"/>
      <c r="D62" s="13"/>
      <c r="E62" s="13"/>
      <c r="F62" s="13"/>
      <c r="G62" s="13"/>
      <c r="H62" s="13"/>
    </row>
    <row r="63" spans="1:8" ht="16.5" thickBot="1">
      <c r="A63" s="37"/>
      <c r="B63" s="13"/>
      <c r="C63" s="22"/>
      <c r="D63" s="13">
        <v>243</v>
      </c>
      <c r="E63" s="13">
        <v>225</v>
      </c>
      <c r="F63" s="13"/>
      <c r="G63" s="13"/>
      <c r="H63" s="13"/>
    </row>
    <row r="64" spans="1:8" ht="16.5" thickBot="1">
      <c r="A64" s="37"/>
      <c r="B64" s="13"/>
      <c r="C64" s="22"/>
      <c r="D64" s="13"/>
      <c r="E64" s="13">
        <v>226</v>
      </c>
      <c r="F64" s="13"/>
      <c r="G64" s="13"/>
      <c r="H64" s="13"/>
    </row>
    <row r="65" spans="1:8" ht="16.5" thickBot="1">
      <c r="A65" s="37"/>
      <c r="B65" s="13"/>
      <c r="C65" s="22"/>
      <c r="D65" s="13">
        <v>247</v>
      </c>
      <c r="E65" s="13">
        <v>223</v>
      </c>
      <c r="F65" s="13">
        <v>129</v>
      </c>
      <c r="G65" s="13"/>
      <c r="H65" s="13"/>
    </row>
    <row r="66" spans="1:8" ht="37.5" customHeight="1" thickBot="1">
      <c r="A66" s="18" t="s">
        <v>33</v>
      </c>
      <c r="B66" s="14">
        <v>400</v>
      </c>
      <c r="C66" s="16" t="s">
        <v>55</v>
      </c>
      <c r="D66" s="14"/>
      <c r="E66" s="14"/>
      <c r="F66" s="14">
        <f>F67</f>
        <v>0</v>
      </c>
      <c r="G66" s="14">
        <f>G67</f>
        <v>0</v>
      </c>
      <c r="H66" s="14">
        <f>H67</f>
        <v>0</v>
      </c>
    </row>
    <row r="67" spans="1:8" ht="16.5" thickBot="1">
      <c r="A67" s="18" t="s">
        <v>17</v>
      </c>
      <c r="B67" s="13"/>
      <c r="C67" s="22"/>
      <c r="D67" s="13">
        <v>244</v>
      </c>
      <c r="E67" s="13"/>
      <c r="F67" s="13">
        <f>F68</f>
        <v>0</v>
      </c>
      <c r="G67" s="13">
        <v>0</v>
      </c>
      <c r="H67" s="13">
        <v>0</v>
      </c>
    </row>
    <row r="68" spans="1:8" ht="16.5" thickBot="1">
      <c r="A68" s="18" t="s">
        <v>27</v>
      </c>
      <c r="B68" s="13"/>
      <c r="C68" s="22"/>
      <c r="D68" s="13"/>
      <c r="E68" s="13">
        <v>226</v>
      </c>
      <c r="F68" s="13">
        <v>0</v>
      </c>
      <c r="G68" s="13">
        <v>0</v>
      </c>
      <c r="H68" s="13">
        <v>0</v>
      </c>
    </row>
    <row r="69" spans="1:8" ht="32.25" thickBot="1">
      <c r="A69" s="6" t="s">
        <v>34</v>
      </c>
      <c r="B69" s="14">
        <v>500</v>
      </c>
      <c r="C69" s="16"/>
      <c r="D69" s="14"/>
      <c r="E69" s="14"/>
      <c r="F69" s="14">
        <f>F76+F80+F79+F72+F77+F78</f>
        <v>0</v>
      </c>
      <c r="G69" s="14">
        <f>G76+G80+G79+G72+G77</f>
        <v>134</v>
      </c>
      <c r="H69" s="14">
        <f>H76+H80+H79+H72+H77</f>
        <v>134</v>
      </c>
    </row>
    <row r="70" spans="1:8" ht="16.5" thickBot="1">
      <c r="A70" s="18" t="s">
        <v>35</v>
      </c>
      <c r="B70" s="13">
        <v>500</v>
      </c>
      <c r="C70" s="16" t="s">
        <v>56</v>
      </c>
      <c r="D70" s="13"/>
      <c r="E70" s="13"/>
      <c r="F70" s="13"/>
      <c r="G70" s="13"/>
      <c r="H70" s="13"/>
    </row>
    <row r="71" spans="1:8" ht="16.5" thickBot="1">
      <c r="A71" s="18" t="s">
        <v>17</v>
      </c>
      <c r="B71" s="13"/>
      <c r="C71" s="16"/>
      <c r="D71" s="13">
        <v>244</v>
      </c>
      <c r="E71" s="13"/>
      <c r="F71" s="13"/>
      <c r="G71" s="13"/>
      <c r="H71" s="13"/>
    </row>
    <row r="72" spans="1:8" ht="16.5" thickBot="1">
      <c r="A72" s="18" t="s">
        <v>27</v>
      </c>
      <c r="B72" s="13"/>
      <c r="C72" s="16"/>
      <c r="D72" s="13"/>
      <c r="E72" s="13">
        <v>340</v>
      </c>
      <c r="F72" s="13">
        <v>0</v>
      </c>
      <c r="G72" s="13">
        <v>0</v>
      </c>
      <c r="H72" s="13">
        <v>0</v>
      </c>
    </row>
    <row r="73" spans="1:8" ht="16.5" thickBot="1">
      <c r="A73" s="18" t="s">
        <v>36</v>
      </c>
      <c r="B73" s="13">
        <v>500</v>
      </c>
      <c r="C73" s="16" t="s">
        <v>57</v>
      </c>
      <c r="D73" s="13"/>
      <c r="E73" s="13"/>
      <c r="F73" s="13"/>
      <c r="G73" s="13"/>
      <c r="H73" s="13"/>
    </row>
    <row r="74" spans="1:8" ht="16.5" thickBot="1">
      <c r="A74" s="18" t="s">
        <v>17</v>
      </c>
      <c r="B74" s="13"/>
      <c r="C74" s="16"/>
      <c r="D74" s="13">
        <v>244</v>
      </c>
      <c r="E74" s="13"/>
      <c r="F74" s="13"/>
      <c r="G74" s="13"/>
      <c r="H74" s="13"/>
    </row>
    <row r="75" spans="1:8" ht="16.5" thickBot="1">
      <c r="A75" s="18" t="s">
        <v>27</v>
      </c>
      <c r="B75" s="13"/>
      <c r="C75" s="16"/>
      <c r="D75" s="13"/>
      <c r="E75" s="13">
        <v>222</v>
      </c>
      <c r="F75" s="13"/>
      <c r="G75" s="13"/>
      <c r="H75" s="13"/>
    </row>
    <row r="76" spans="1:8" ht="16.5" thickBot="1">
      <c r="A76" s="18"/>
      <c r="B76" s="13"/>
      <c r="C76" s="16"/>
      <c r="D76" s="13"/>
      <c r="E76" s="13">
        <v>223</v>
      </c>
      <c r="F76" s="13">
        <v>0</v>
      </c>
      <c r="G76" s="13">
        <v>134</v>
      </c>
      <c r="H76" s="13">
        <v>134</v>
      </c>
    </row>
    <row r="77" spans="1:8" ht="16.5" thickBot="1">
      <c r="A77" s="18"/>
      <c r="B77" s="13"/>
      <c r="C77" s="16"/>
      <c r="D77" s="13"/>
      <c r="E77" s="13">
        <v>225</v>
      </c>
      <c r="F77" s="13"/>
      <c r="G77" s="13"/>
      <c r="H77" s="13"/>
    </row>
    <row r="78" spans="1:8" ht="16.5" thickBot="1">
      <c r="A78" s="18"/>
      <c r="B78" s="13"/>
      <c r="C78" s="16"/>
      <c r="D78" s="13"/>
      <c r="E78" s="13">
        <v>226</v>
      </c>
      <c r="F78" s="13">
        <v>0</v>
      </c>
      <c r="G78" s="13"/>
      <c r="H78" s="13"/>
    </row>
    <row r="79" spans="1:8" ht="16.5" thickBot="1">
      <c r="A79" s="18"/>
      <c r="B79" s="13"/>
      <c r="C79" s="16"/>
      <c r="D79" s="13"/>
      <c r="E79" s="13">
        <v>310</v>
      </c>
      <c r="F79" s="13"/>
      <c r="G79" s="13"/>
      <c r="H79" s="13"/>
    </row>
    <row r="80" spans="1:8" ht="16.5" thickBot="1">
      <c r="A80" s="18"/>
      <c r="B80" s="13"/>
      <c r="C80" s="16"/>
      <c r="D80" s="13"/>
      <c r="E80" s="13">
        <v>340</v>
      </c>
      <c r="F80" s="13"/>
      <c r="G80" s="13"/>
      <c r="H80" s="13"/>
    </row>
    <row r="81" spans="1:11" ht="16.5" thickBot="1">
      <c r="A81" s="6" t="s">
        <v>37</v>
      </c>
      <c r="B81" s="14">
        <v>800</v>
      </c>
      <c r="C81" s="16"/>
      <c r="D81" s="14"/>
      <c r="E81" s="14"/>
      <c r="F81" s="14">
        <f>F83+F84+F85+F89+F93+F87</f>
        <v>1610.5</v>
      </c>
      <c r="G81" s="14">
        <f>G83+G84+G85+G93+G89+G87</f>
        <v>1616</v>
      </c>
      <c r="H81" s="14">
        <f>H83+H84+H85+H93+H89+H87</f>
        <v>1616</v>
      </c>
    </row>
    <row r="82" spans="1:11" ht="16.5" thickBot="1">
      <c r="A82" s="18" t="s">
        <v>38</v>
      </c>
      <c r="B82" s="13">
        <v>800</v>
      </c>
      <c r="C82" s="16" t="s">
        <v>58</v>
      </c>
      <c r="D82" s="13"/>
      <c r="E82" s="13"/>
      <c r="F82" s="13"/>
      <c r="G82" s="13"/>
      <c r="H82" s="13"/>
    </row>
    <row r="83" spans="1:11" ht="16.5" thickBot="1">
      <c r="A83" s="6" t="s">
        <v>10</v>
      </c>
      <c r="B83" s="13"/>
      <c r="C83" s="16"/>
      <c r="D83" s="13">
        <v>111</v>
      </c>
      <c r="E83" s="13"/>
      <c r="F83" s="13">
        <v>1189</v>
      </c>
      <c r="G83" s="13">
        <v>1189</v>
      </c>
      <c r="H83" s="13">
        <v>1189</v>
      </c>
    </row>
    <row r="84" spans="1:11" ht="16.5" thickBot="1">
      <c r="A84" s="18" t="s">
        <v>60</v>
      </c>
      <c r="B84" s="13"/>
      <c r="C84" s="16"/>
      <c r="D84" s="13">
        <v>119</v>
      </c>
      <c r="E84" s="13"/>
      <c r="F84" s="13">
        <v>359</v>
      </c>
      <c r="G84" s="13">
        <v>359</v>
      </c>
      <c r="H84" s="13">
        <v>359</v>
      </c>
    </row>
    <row r="85" spans="1:11" ht="16.5" thickBot="1">
      <c r="A85" s="18" t="s">
        <v>17</v>
      </c>
      <c r="B85" s="13"/>
      <c r="C85" s="16"/>
      <c r="D85" s="13">
        <v>244</v>
      </c>
      <c r="E85" s="13"/>
      <c r="F85" s="13">
        <v>20.399999999999999</v>
      </c>
      <c r="G85" s="13">
        <v>21</v>
      </c>
      <c r="H85" s="13">
        <v>21</v>
      </c>
    </row>
    <row r="86" spans="1:11" ht="16.5" thickBot="1">
      <c r="A86" s="18" t="s">
        <v>27</v>
      </c>
      <c r="B86" s="13"/>
      <c r="C86" s="16"/>
      <c r="D86" s="13"/>
      <c r="E86" s="13"/>
      <c r="F86" s="13"/>
      <c r="G86" s="13"/>
      <c r="H86" s="13"/>
    </row>
    <row r="87" spans="1:11" ht="32.25" thickBot="1">
      <c r="A87" s="19" t="s">
        <v>39</v>
      </c>
      <c r="B87" s="13"/>
      <c r="C87" s="16"/>
      <c r="D87" s="13">
        <v>247</v>
      </c>
      <c r="E87" s="13">
        <v>223</v>
      </c>
      <c r="F87" s="13">
        <v>37.1</v>
      </c>
      <c r="G87" s="13">
        <v>42</v>
      </c>
      <c r="H87" s="13">
        <v>42</v>
      </c>
    </row>
    <row r="88" spans="1:11" ht="16.5" thickBot="1">
      <c r="A88" s="19"/>
      <c r="B88" s="13"/>
      <c r="C88" s="16"/>
      <c r="D88" s="13"/>
      <c r="E88" s="13"/>
      <c r="F88" s="13"/>
      <c r="G88" s="13"/>
      <c r="H88" s="13"/>
    </row>
    <row r="89" spans="1:11" ht="16.5" thickBot="1">
      <c r="A89" s="19" t="s">
        <v>63</v>
      </c>
      <c r="B89" s="13"/>
      <c r="C89" s="16"/>
      <c r="D89" s="13">
        <v>244</v>
      </c>
      <c r="E89" s="13">
        <v>340</v>
      </c>
      <c r="F89" s="13">
        <v>0</v>
      </c>
      <c r="G89" s="13"/>
      <c r="H89" s="13"/>
    </row>
    <row r="90" spans="1:11" ht="16.5" thickBot="1">
      <c r="A90" s="18"/>
      <c r="B90" s="13"/>
      <c r="C90" s="14"/>
      <c r="D90" s="13"/>
      <c r="E90" s="13">
        <v>225</v>
      </c>
      <c r="F90" s="13"/>
      <c r="G90" s="13"/>
      <c r="H90" s="13"/>
    </row>
    <row r="91" spans="1:11" ht="16.5" thickBot="1">
      <c r="A91" s="18"/>
      <c r="B91" s="13"/>
      <c r="C91" s="14"/>
      <c r="D91" s="13"/>
      <c r="E91" s="13">
        <v>226</v>
      </c>
      <c r="F91" s="13"/>
      <c r="G91" s="13"/>
      <c r="H91" s="13"/>
    </row>
    <row r="92" spans="1:11" ht="16.5" thickBot="1">
      <c r="A92" s="18"/>
      <c r="B92" s="13"/>
      <c r="C92" s="14"/>
      <c r="D92" s="13"/>
      <c r="E92" s="13">
        <v>340</v>
      </c>
      <c r="F92" s="13"/>
      <c r="G92" s="13"/>
      <c r="H92" s="13"/>
    </row>
    <row r="93" spans="1:11" ht="32.25" thickBot="1">
      <c r="A93" s="18" t="s">
        <v>40</v>
      </c>
      <c r="B93" s="13"/>
      <c r="C93" s="14"/>
      <c r="D93" s="13">
        <v>850</v>
      </c>
      <c r="E93" s="13">
        <v>290</v>
      </c>
      <c r="F93" s="13">
        <v>5</v>
      </c>
      <c r="G93" s="13">
        <v>5</v>
      </c>
      <c r="H93" s="13">
        <v>5</v>
      </c>
    </row>
    <row r="94" spans="1:11" ht="16.5" thickBot="1">
      <c r="A94" s="6" t="s">
        <v>41</v>
      </c>
      <c r="B94" s="14">
        <v>1000</v>
      </c>
      <c r="C94" s="14">
        <v>1001</v>
      </c>
      <c r="D94" s="14"/>
      <c r="E94" s="14"/>
      <c r="F94" s="14">
        <f>F95</f>
        <v>144</v>
      </c>
      <c r="G94" s="14">
        <f t="shared" ref="G94:H94" si="9">G95</f>
        <v>144</v>
      </c>
      <c r="H94" s="14">
        <f t="shared" si="9"/>
        <v>144</v>
      </c>
      <c r="K94" t="s">
        <v>64</v>
      </c>
    </row>
    <row r="95" spans="1:11" ht="16.5" thickBot="1">
      <c r="A95" s="30" t="s">
        <v>42</v>
      </c>
      <c r="B95" s="13">
        <v>1000</v>
      </c>
      <c r="C95" s="13">
        <v>1001</v>
      </c>
      <c r="D95" s="13"/>
      <c r="E95" s="13"/>
      <c r="F95" s="13">
        <v>144</v>
      </c>
      <c r="G95" s="13">
        <v>144</v>
      </c>
      <c r="H95" s="13">
        <v>144</v>
      </c>
    </row>
    <row r="96" spans="1:11" ht="16.5" thickBot="1">
      <c r="A96" s="29" t="s">
        <v>64</v>
      </c>
      <c r="B96" s="13">
        <v>1100</v>
      </c>
      <c r="C96" s="13">
        <v>1102</v>
      </c>
      <c r="D96" s="13"/>
      <c r="E96" s="13"/>
      <c r="F96" s="13">
        <v>0</v>
      </c>
      <c r="G96" s="13"/>
      <c r="H96" s="13"/>
    </row>
    <row r="97" spans="1:8" ht="16.5" thickBot="1">
      <c r="A97" s="6" t="s">
        <v>43</v>
      </c>
      <c r="B97" s="13"/>
      <c r="C97" s="13"/>
      <c r="D97" s="13"/>
      <c r="E97" s="13"/>
      <c r="F97" s="15">
        <f>F8+F54+F69+F81+F94+F47+F58</f>
        <v>5036.1580000000004</v>
      </c>
      <c r="G97" s="15">
        <f>G8+G54+G69+G81+G94+G47+G58</f>
        <v>5028.9579999999996</v>
      </c>
      <c r="H97" s="15">
        <f>H8+H54+H69+H81+H94+H47+H58</f>
        <v>5028.9579999999996</v>
      </c>
    </row>
    <row r="98" spans="1:8" ht="15.75">
      <c r="A98" s="3"/>
      <c r="B98" s="25"/>
      <c r="C98" s="25"/>
      <c r="D98" s="25"/>
      <c r="E98" s="25"/>
      <c r="F98" s="25"/>
      <c r="G98" s="25"/>
      <c r="H98" s="25"/>
    </row>
    <row r="99" spans="1:8" ht="15.75">
      <c r="A99" s="7" t="s">
        <v>44</v>
      </c>
      <c r="B99" s="26"/>
      <c r="C99" s="26"/>
      <c r="D99" s="25"/>
      <c r="E99" s="25"/>
      <c r="F99" s="25"/>
      <c r="G99" s="25"/>
      <c r="H99" s="25"/>
    </row>
    <row r="100" spans="1:8">
      <c r="A100" s="5"/>
      <c r="B100" s="5"/>
      <c r="C100" s="5"/>
    </row>
  </sheetData>
  <mergeCells count="17">
    <mergeCell ref="A5:A7"/>
    <mergeCell ref="B5:B7"/>
    <mergeCell ref="D5:D7"/>
    <mergeCell ref="E5:E7"/>
    <mergeCell ref="F5:F7"/>
    <mergeCell ref="J1:Q1"/>
    <mergeCell ref="G5:G7"/>
    <mergeCell ref="B3:H3"/>
    <mergeCell ref="D54:D55"/>
    <mergeCell ref="E54:E55"/>
    <mergeCell ref="G54:G55"/>
    <mergeCell ref="H54:H55"/>
    <mergeCell ref="H12:H13"/>
    <mergeCell ref="G12:G13"/>
    <mergeCell ref="F12:F13"/>
    <mergeCell ref="E12:E13"/>
    <mergeCell ref="D12:D13"/>
  </mergeCells>
  <pageMargins left="0.70866141732283472" right="0.70866141732283472" top="0.74803149606299213" bottom="0.74803149606299213" header="0.31496062992125984" footer="0.31496062992125984"/>
  <pageSetup paperSize="9" scale="73" orientation="portrait" verticalDpi="300" r:id="rId1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Администрация</dc:creator>
  <cp:lastModifiedBy>Администрация</cp:lastModifiedBy>
  <cp:lastPrinted>2021-09-24T19:03:35Z</cp:lastPrinted>
  <dcterms:created xsi:type="dcterms:W3CDTF">2019-07-05T10:02:10Z</dcterms:created>
  <dcterms:modified xsi:type="dcterms:W3CDTF">2022-11-09T06:37:46Z</dcterms:modified>
</cp:coreProperties>
</file>